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amkova\Desktop\Odpady\Rok 2025\"/>
    </mc:Choice>
  </mc:AlternateContent>
  <xr:revisionPtr revIDLastSave="0" documentId="13_ncr:1_{5D035A3A-67CC-4E9C-9B6B-A10C452CF075}" xr6:coauthVersionLast="47" xr6:coauthVersionMax="47" xr10:uidLastSave="{00000000-0000-0000-0000-000000000000}"/>
  <bookViews>
    <workbookView xWindow="-120" yWindow="-120" windowWidth="29040" windowHeight="15720" xr2:uid="{3D89B270-29B3-427B-A05E-E160AB0A783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N14" i="1"/>
  <c r="M14" i="1"/>
  <c r="J14" i="1"/>
  <c r="I14" i="1"/>
  <c r="F14" i="1"/>
  <c r="E14" i="1"/>
  <c r="C14" i="1"/>
  <c r="B14" i="1"/>
  <c r="P14" i="1" s="1"/>
  <c r="P13" i="1"/>
  <c r="O13" i="1"/>
  <c r="K13" i="1"/>
  <c r="G13" i="1"/>
  <c r="D13" i="1"/>
  <c r="P12" i="1"/>
  <c r="O12" i="1"/>
  <c r="K12" i="1"/>
  <c r="G12" i="1"/>
  <c r="D12" i="1"/>
  <c r="C19" i="1"/>
  <c r="P11" i="1"/>
  <c r="O11" i="1"/>
  <c r="K11" i="1"/>
  <c r="G11" i="1"/>
  <c r="D11" i="1"/>
  <c r="C18" i="1"/>
  <c r="C20" i="1" s="1"/>
  <c r="P10" i="1"/>
  <c r="O10" i="1"/>
  <c r="K10" i="1"/>
  <c r="G10" i="1"/>
  <c r="D10" i="1"/>
  <c r="Q9" i="1"/>
  <c r="P9" i="1"/>
  <c r="O9" i="1"/>
  <c r="K9" i="1"/>
  <c r="G9" i="1"/>
  <c r="D9" i="1"/>
  <c r="P8" i="1"/>
  <c r="O8" i="1"/>
  <c r="K8" i="1"/>
  <c r="G8" i="1"/>
  <c r="D8" i="1"/>
  <c r="P7" i="1"/>
  <c r="O7" i="1"/>
  <c r="G7" i="1"/>
  <c r="D7" i="1"/>
  <c r="L7" i="1" l="1"/>
  <c r="H7" i="1"/>
  <c r="R7" i="1"/>
  <c r="L8" i="1"/>
  <c r="H8" i="1"/>
  <c r="R8" i="1"/>
  <c r="L9" i="1"/>
  <c r="H9" i="1"/>
  <c r="R9" i="1"/>
  <c r="L10" i="1"/>
  <c r="H10" i="1"/>
  <c r="R10" i="1"/>
  <c r="L11" i="1"/>
  <c r="H11" i="1"/>
  <c r="R11" i="1"/>
  <c r="L12" i="1"/>
  <c r="H12" i="1"/>
  <c r="R12" i="1"/>
  <c r="L13" i="1"/>
  <c r="H13" i="1"/>
  <c r="R13" i="1"/>
  <c r="Q14" i="1"/>
  <c r="R14" i="1" s="1"/>
  <c r="D14" i="1"/>
  <c r="G14" i="1"/>
  <c r="K14" i="1"/>
  <c r="O14" i="1"/>
  <c r="L14" i="1" l="1"/>
  <c r="H14" i="1"/>
</calcChain>
</file>

<file path=xl/sharedStrings.xml><?xml version="1.0" encoding="utf-8"?>
<sst xmlns="http://schemas.openxmlformats.org/spreadsheetml/2006/main" count="41" uniqueCount="35">
  <si>
    <t>Čtvrtletní porovnání generování odpadů v obci Chvalčov</t>
  </si>
  <si>
    <t>Kumulace</t>
  </si>
  <si>
    <t>(t)</t>
  </si>
  <si>
    <t xml:space="preserve">1.Q. </t>
  </si>
  <si>
    <t xml:space="preserve">2.Q. </t>
  </si>
  <si>
    <t xml:space="preserve">Kumulace  1.pol.    rozdíl </t>
  </si>
  <si>
    <t>3.Q.</t>
  </si>
  <si>
    <t xml:space="preserve">Kumulace 1.-3.Q.    rozdíl    </t>
  </si>
  <si>
    <t>4.Q.</t>
  </si>
  <si>
    <t>1.Q. 2024</t>
  </si>
  <si>
    <t>Rozdíl</t>
  </si>
  <si>
    <t>2.Q. 2024</t>
  </si>
  <si>
    <t>3.Q. 2024</t>
  </si>
  <si>
    <t>4.Q. 2024</t>
  </si>
  <si>
    <t>Rok 2024</t>
  </si>
  <si>
    <t>Papír</t>
  </si>
  <si>
    <t>Plast</t>
  </si>
  <si>
    <t>Sklo</t>
  </si>
  <si>
    <t>Směsný komunální odpad</t>
  </si>
  <si>
    <t>Velkoobjemový odpad</t>
  </si>
  <si>
    <t>Bio - hnědé kontejnery</t>
  </si>
  <si>
    <t>Stavební suť</t>
  </si>
  <si>
    <t>Odpady celkem (t)</t>
  </si>
  <si>
    <t>Celkem</t>
  </si>
  <si>
    <t>Počet obyvatel</t>
  </si>
  <si>
    <t>Celkem na občana</t>
  </si>
  <si>
    <t>Limit</t>
  </si>
  <si>
    <t>1.Q. 2025</t>
  </si>
  <si>
    <t>2.Q. 2025</t>
  </si>
  <si>
    <t>3.Q. 2025</t>
  </si>
  <si>
    <t>4.Q. 2025</t>
  </si>
  <si>
    <t>Rok 2025</t>
  </si>
  <si>
    <t xml:space="preserve">Stanovený cíl zákonem o odpadech pro rok 2025 pro uplatnění slevy: 160 Kg směsného komunálního odpadu a velkoobjemového odpadu na trvale přihlášeného občana obce </t>
  </si>
  <si>
    <t>160 Kg</t>
  </si>
  <si>
    <t>Rozdíl - stav k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</si>
</sst>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charset val="238"/>
      <scheme val="minor"/>
    </font>
    <font>
      <sz val="13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i/>
      <sz val="13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3" borderId="14" xfId="0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164" fontId="6" fillId="3" borderId="18" xfId="0" applyNumberFormat="1" applyFont="1" applyFill="1" applyBorder="1" applyAlignment="1">
      <alignment horizontal="center" vertical="center"/>
    </xf>
    <xf numFmtId="164" fontId="5" fillId="3" borderId="19" xfId="0" applyNumberFormat="1" applyFont="1" applyFill="1" applyBorder="1" applyAlignment="1">
      <alignment horizontal="center" vertical="center"/>
    </xf>
    <xf numFmtId="164" fontId="6" fillId="4" borderId="18" xfId="0" applyNumberFormat="1" applyFont="1" applyFill="1" applyBorder="1" applyAlignment="1">
      <alignment horizontal="center" vertical="center"/>
    </xf>
    <xf numFmtId="164" fontId="5" fillId="4" borderId="19" xfId="0" applyNumberFormat="1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164" fontId="6" fillId="5" borderId="18" xfId="0" applyNumberFormat="1" applyFont="1" applyFill="1" applyBorder="1" applyAlignment="1">
      <alignment horizontal="center" vertical="center"/>
    </xf>
    <xf numFmtId="164" fontId="5" fillId="5" borderId="19" xfId="0" applyNumberFormat="1" applyFont="1" applyFill="1" applyBorder="1" applyAlignment="1">
      <alignment horizontal="center" vertical="center"/>
    </xf>
    <xf numFmtId="164" fontId="6" fillId="6" borderId="18" xfId="0" applyNumberFormat="1" applyFont="1" applyFill="1" applyBorder="1" applyAlignment="1">
      <alignment horizontal="center" vertical="center"/>
    </xf>
    <xf numFmtId="164" fontId="5" fillId="6" borderId="19" xfId="0" applyNumberFormat="1" applyFont="1" applyFill="1" applyBorder="1" applyAlignment="1">
      <alignment horizontal="center" vertical="center"/>
    </xf>
    <xf numFmtId="164" fontId="6" fillId="2" borderId="21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6" fillId="5" borderId="6" xfId="0" applyNumberFormat="1" applyFont="1" applyFill="1" applyBorder="1" applyAlignment="1">
      <alignment horizontal="center" vertical="center"/>
    </xf>
    <xf numFmtId="164" fontId="6" fillId="6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/>
    </xf>
    <xf numFmtId="164" fontId="6" fillId="3" borderId="23" xfId="0" applyNumberFormat="1" applyFont="1" applyFill="1" applyBorder="1" applyAlignment="1">
      <alignment horizontal="center" vertical="center"/>
    </xf>
    <xf numFmtId="164" fontId="6" fillId="3" borderId="24" xfId="0" applyNumberFormat="1" applyFont="1" applyFill="1" applyBorder="1" applyAlignment="1">
      <alignment horizontal="center" vertical="center"/>
    </xf>
    <xf numFmtId="164" fontId="5" fillId="3" borderId="25" xfId="0" applyNumberFormat="1" applyFont="1" applyFill="1" applyBorder="1" applyAlignment="1">
      <alignment horizontal="center" vertical="center"/>
    </xf>
    <xf numFmtId="164" fontId="6" fillId="4" borderId="23" xfId="0" applyNumberFormat="1" applyFont="1" applyFill="1" applyBorder="1" applyAlignment="1">
      <alignment horizontal="center" vertical="center"/>
    </xf>
    <xf numFmtId="164" fontId="6" fillId="4" borderId="24" xfId="0" applyNumberFormat="1" applyFont="1" applyFill="1" applyBorder="1" applyAlignment="1">
      <alignment horizontal="center" vertical="center"/>
    </xf>
    <xf numFmtId="164" fontId="5" fillId="4" borderId="25" xfId="0" applyNumberFormat="1" applyFont="1" applyFill="1" applyBorder="1" applyAlignment="1">
      <alignment horizontal="center" vertical="center"/>
    </xf>
    <xf numFmtId="164" fontId="5" fillId="2" borderId="26" xfId="0" applyNumberFormat="1" applyFont="1" applyFill="1" applyBorder="1" applyAlignment="1">
      <alignment horizontal="center" vertical="center"/>
    </xf>
    <xf numFmtId="164" fontId="6" fillId="5" borderId="23" xfId="0" applyNumberFormat="1" applyFont="1" applyFill="1" applyBorder="1" applyAlignment="1">
      <alignment horizontal="center" vertical="center"/>
    </xf>
    <xf numFmtId="164" fontId="6" fillId="5" borderId="24" xfId="0" applyNumberFormat="1" applyFont="1" applyFill="1" applyBorder="1" applyAlignment="1">
      <alignment horizontal="center" vertical="center"/>
    </xf>
    <xf numFmtId="164" fontId="5" fillId="5" borderId="25" xfId="0" applyNumberFormat="1" applyFont="1" applyFill="1" applyBorder="1" applyAlignment="1">
      <alignment horizontal="center" vertical="center"/>
    </xf>
    <xf numFmtId="164" fontId="5" fillId="2" borderId="27" xfId="0" applyNumberFormat="1" applyFont="1" applyFill="1" applyBorder="1" applyAlignment="1">
      <alignment horizontal="center" vertical="center"/>
    </xf>
    <xf numFmtId="164" fontId="6" fillId="6" borderId="8" xfId="0" applyNumberFormat="1" applyFont="1" applyFill="1" applyBorder="1" applyAlignment="1">
      <alignment horizontal="center" vertical="center"/>
    </xf>
    <xf numFmtId="164" fontId="6" fillId="2" borderId="23" xfId="0" applyNumberFormat="1" applyFont="1" applyFill="1" applyBorder="1" applyAlignment="1">
      <alignment horizontal="center" vertical="center"/>
    </xf>
    <xf numFmtId="164" fontId="6" fillId="2" borderId="24" xfId="0" applyNumberFormat="1" applyFont="1" applyFill="1" applyBorder="1" applyAlignment="1">
      <alignment horizontal="center" vertical="center"/>
    </xf>
    <xf numFmtId="164" fontId="5" fillId="2" borderId="25" xfId="0" applyNumberFormat="1" applyFont="1" applyFill="1" applyBorder="1" applyAlignment="1">
      <alignment horizontal="center" vertical="center"/>
    </xf>
    <xf numFmtId="0" fontId="7" fillId="0" borderId="0" xfId="0" applyFont="1"/>
    <xf numFmtId="0" fontId="6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7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5" fillId="2" borderId="2" xfId="0" applyFont="1" applyFill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B3D5F-0484-47E7-8DC7-A065DCACB34F}">
  <dimension ref="A2:R24"/>
  <sheetViews>
    <sheetView tabSelected="1" topLeftCell="A8" workbookViewId="0">
      <selection activeCell="I21" sqref="I21"/>
    </sheetView>
  </sheetViews>
  <sheetFormatPr defaultRowHeight="15" x14ac:dyDescent="0.25"/>
  <cols>
    <col min="1" max="1" width="24.140625" customWidth="1"/>
    <col min="2" max="2" width="9.42578125" customWidth="1"/>
    <col min="3" max="3" width="10.140625" customWidth="1"/>
    <col min="4" max="4" width="9" customWidth="1"/>
    <col min="5" max="5" width="9.140625" customWidth="1"/>
    <col min="6" max="7" width="9.7109375" customWidth="1"/>
    <col min="8" max="8" width="10.85546875" customWidth="1"/>
    <col min="9" max="9" width="9.5703125" customWidth="1"/>
    <col min="10" max="10" width="9.28515625" customWidth="1"/>
    <col min="11" max="11" width="10.28515625" customWidth="1"/>
    <col min="12" max="12" width="10.7109375" customWidth="1"/>
    <col min="13" max="13" width="9.5703125" customWidth="1"/>
    <col min="14" max="14" width="9.140625" customWidth="1"/>
    <col min="15" max="15" width="9.85546875" customWidth="1"/>
    <col min="16" max="16" width="9.28515625" customWidth="1"/>
    <col min="17" max="17" width="9.140625" customWidth="1"/>
    <col min="18" max="18" width="9.7109375" customWidth="1"/>
  </cols>
  <sheetData>
    <row r="2" spans="1:18" ht="15.75" thickBot="1" x14ac:dyDescent="0.3"/>
    <row r="3" spans="1:18" x14ac:dyDescent="0.25">
      <c r="A3" s="56" t="s">
        <v>0</v>
      </c>
      <c r="B3" s="57"/>
      <c r="C3" s="57"/>
      <c r="D3" s="57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  <c r="P3" s="63" t="s">
        <v>1</v>
      </c>
      <c r="Q3" s="64"/>
      <c r="R3" s="65"/>
    </row>
    <row r="4" spans="1:18" ht="15.75" thickBot="1" x14ac:dyDescent="0.3">
      <c r="A4" s="57"/>
      <c r="B4" s="60"/>
      <c r="C4" s="60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  <c r="P4" s="66"/>
      <c r="Q4" s="67"/>
      <c r="R4" s="68"/>
    </row>
    <row r="5" spans="1:18" ht="17.25" x14ac:dyDescent="0.25">
      <c r="A5" s="72" t="s">
        <v>2</v>
      </c>
      <c r="B5" s="74" t="s">
        <v>3</v>
      </c>
      <c r="C5" s="75"/>
      <c r="D5" s="76"/>
      <c r="E5" s="77" t="s">
        <v>4</v>
      </c>
      <c r="F5" s="78"/>
      <c r="G5" s="79"/>
      <c r="H5" s="80" t="s">
        <v>5</v>
      </c>
      <c r="I5" s="82" t="s">
        <v>6</v>
      </c>
      <c r="J5" s="83"/>
      <c r="K5" s="84"/>
      <c r="L5" s="80" t="s">
        <v>7</v>
      </c>
      <c r="M5" s="85" t="s">
        <v>8</v>
      </c>
      <c r="N5" s="86"/>
      <c r="O5" s="87"/>
      <c r="P5" s="69"/>
      <c r="Q5" s="70"/>
      <c r="R5" s="71"/>
    </row>
    <row r="6" spans="1:18" ht="41.25" customHeight="1" thickBot="1" x14ac:dyDescent="0.3">
      <c r="A6" s="73"/>
      <c r="B6" s="1" t="s">
        <v>9</v>
      </c>
      <c r="C6" s="1" t="s">
        <v>27</v>
      </c>
      <c r="D6" s="2" t="s">
        <v>10</v>
      </c>
      <c r="E6" s="3" t="s">
        <v>11</v>
      </c>
      <c r="F6" s="3" t="s">
        <v>28</v>
      </c>
      <c r="G6" s="4" t="s">
        <v>10</v>
      </c>
      <c r="H6" s="81"/>
      <c r="I6" s="5" t="s">
        <v>12</v>
      </c>
      <c r="J6" s="5" t="s">
        <v>29</v>
      </c>
      <c r="K6" s="6" t="s">
        <v>10</v>
      </c>
      <c r="L6" s="81"/>
      <c r="M6" s="7" t="s">
        <v>13</v>
      </c>
      <c r="N6" s="7" t="s">
        <v>30</v>
      </c>
      <c r="O6" s="8" t="s">
        <v>10</v>
      </c>
      <c r="P6" s="9" t="s">
        <v>14</v>
      </c>
      <c r="Q6" s="10" t="s">
        <v>31</v>
      </c>
      <c r="R6" s="11" t="s">
        <v>10</v>
      </c>
    </row>
    <row r="7" spans="1:18" ht="34.5" customHeight="1" thickTop="1" x14ac:dyDescent="0.25">
      <c r="A7" s="12" t="s">
        <v>15</v>
      </c>
      <c r="B7" s="13">
        <v>5.85</v>
      </c>
      <c r="C7" s="13">
        <v>5.5</v>
      </c>
      <c r="D7" s="14">
        <f t="shared" ref="D7:D14" si="0">C7-B7</f>
        <v>-0.34999999999999964</v>
      </c>
      <c r="E7" s="15">
        <v>7.32</v>
      </c>
      <c r="F7" s="15">
        <v>8.6</v>
      </c>
      <c r="G7" s="16">
        <f t="shared" ref="G7:G14" si="1">F7-E7</f>
        <v>1.2799999999999994</v>
      </c>
      <c r="H7" s="17">
        <f t="shared" ref="H7:H14" si="2">D7+G7</f>
        <v>0.92999999999999972</v>
      </c>
      <c r="I7" s="18">
        <v>7.8</v>
      </c>
      <c r="J7" s="18">
        <v>7.8</v>
      </c>
      <c r="K7" s="19">
        <f t="shared" ref="K7:K14" si="3">J7-I7</f>
        <v>0</v>
      </c>
      <c r="L7" s="17">
        <f t="shared" ref="L7:L14" si="4">D7+G7+K7</f>
        <v>0.92999999999999972</v>
      </c>
      <c r="M7" s="20">
        <v>5.8</v>
      </c>
      <c r="N7" s="20">
        <v>7.5</v>
      </c>
      <c r="O7" s="21">
        <f>N7-M7</f>
        <v>1.7000000000000002</v>
      </c>
      <c r="P7" s="22">
        <f t="shared" ref="P7:Q14" si="5">B7+E7+I7+M7</f>
        <v>26.77</v>
      </c>
      <c r="Q7" s="23">
        <v>33.1</v>
      </c>
      <c r="R7" s="24">
        <f t="shared" ref="R7:R14" si="6">Q7-P7</f>
        <v>6.3300000000000018</v>
      </c>
    </row>
    <row r="8" spans="1:18" ht="33.75" customHeight="1" x14ac:dyDescent="0.25">
      <c r="A8" s="25" t="s">
        <v>16</v>
      </c>
      <c r="B8" s="26">
        <v>7.54</v>
      </c>
      <c r="C8" s="26">
        <v>5.2</v>
      </c>
      <c r="D8" s="14">
        <f t="shared" si="0"/>
        <v>-2.34</v>
      </c>
      <c r="E8" s="27">
        <v>8.6999999999999993</v>
      </c>
      <c r="F8" s="27">
        <v>7.9</v>
      </c>
      <c r="G8" s="16">
        <f t="shared" si="1"/>
        <v>-0.79999999999999893</v>
      </c>
      <c r="H8" s="17">
        <f t="shared" si="2"/>
        <v>-3.1399999999999988</v>
      </c>
      <c r="I8" s="28">
        <v>7.6</v>
      </c>
      <c r="J8" s="28">
        <v>9</v>
      </c>
      <c r="K8" s="19">
        <f t="shared" si="3"/>
        <v>1.4000000000000004</v>
      </c>
      <c r="L8" s="17">
        <f t="shared" si="4"/>
        <v>-1.7399999999999984</v>
      </c>
      <c r="M8" s="29">
        <v>7.4</v>
      </c>
      <c r="N8" s="29">
        <v>7.5</v>
      </c>
      <c r="O8" s="21">
        <f t="shared" ref="O8:O14" si="7">N8-M8</f>
        <v>9.9999999999999645E-2</v>
      </c>
      <c r="P8" s="22">
        <f t="shared" si="5"/>
        <v>31.239999999999995</v>
      </c>
      <c r="Q8" s="23">
        <v>30.4</v>
      </c>
      <c r="R8" s="24">
        <f t="shared" si="6"/>
        <v>-0.83999999999999631</v>
      </c>
    </row>
    <row r="9" spans="1:18" ht="30" customHeight="1" x14ac:dyDescent="0.25">
      <c r="A9" s="30" t="s">
        <v>17</v>
      </c>
      <c r="B9" s="31">
        <v>10.88</v>
      </c>
      <c r="C9" s="31">
        <v>6.5</v>
      </c>
      <c r="D9" s="14">
        <f t="shared" si="0"/>
        <v>-4.3800000000000008</v>
      </c>
      <c r="E9" s="32">
        <v>3.2</v>
      </c>
      <c r="F9" s="32">
        <v>7.7</v>
      </c>
      <c r="G9" s="16">
        <f t="shared" si="1"/>
        <v>4.5</v>
      </c>
      <c r="H9" s="17">
        <f t="shared" si="2"/>
        <v>0.11999999999999922</v>
      </c>
      <c r="I9" s="33">
        <v>6.3</v>
      </c>
      <c r="J9" s="33">
        <v>10.5</v>
      </c>
      <c r="K9" s="19">
        <f t="shared" si="3"/>
        <v>4.2</v>
      </c>
      <c r="L9" s="17">
        <f t="shared" si="4"/>
        <v>4.3199999999999994</v>
      </c>
      <c r="M9" s="34">
        <v>10.8</v>
      </c>
      <c r="N9" s="34">
        <v>6.5</v>
      </c>
      <c r="O9" s="21">
        <f t="shared" si="7"/>
        <v>-4.3000000000000007</v>
      </c>
      <c r="P9" s="22">
        <f t="shared" si="5"/>
        <v>31.180000000000003</v>
      </c>
      <c r="Q9" s="23">
        <f t="shared" si="5"/>
        <v>31.2</v>
      </c>
      <c r="R9" s="24">
        <f t="shared" si="6"/>
        <v>1.9999999999996021E-2</v>
      </c>
    </row>
    <row r="10" spans="1:18" ht="38.25" customHeight="1" x14ac:dyDescent="0.25">
      <c r="A10" s="35" t="s">
        <v>18</v>
      </c>
      <c r="B10" s="26">
        <v>49.7</v>
      </c>
      <c r="C10" s="26">
        <v>43.1</v>
      </c>
      <c r="D10" s="14">
        <f t="shared" si="0"/>
        <v>-6.6000000000000014</v>
      </c>
      <c r="E10" s="27">
        <v>57</v>
      </c>
      <c r="F10" s="27">
        <v>55.8</v>
      </c>
      <c r="G10" s="16">
        <f t="shared" si="1"/>
        <v>-1.2000000000000028</v>
      </c>
      <c r="H10" s="17">
        <f t="shared" si="2"/>
        <v>-7.8000000000000043</v>
      </c>
      <c r="I10" s="28">
        <v>50.1</v>
      </c>
      <c r="J10" s="28">
        <v>50</v>
      </c>
      <c r="K10" s="19">
        <f t="shared" si="3"/>
        <v>-0.10000000000000142</v>
      </c>
      <c r="L10" s="17">
        <f t="shared" si="4"/>
        <v>-7.9000000000000057</v>
      </c>
      <c r="M10" s="29">
        <v>56.6</v>
      </c>
      <c r="N10" s="29">
        <v>58.9</v>
      </c>
      <c r="O10" s="21">
        <f t="shared" si="7"/>
        <v>2.2999999999999972</v>
      </c>
      <c r="P10" s="22">
        <f t="shared" si="5"/>
        <v>213.4</v>
      </c>
      <c r="Q10" s="23">
        <v>214.07</v>
      </c>
      <c r="R10" s="24">
        <f t="shared" si="6"/>
        <v>0.66999999999998749</v>
      </c>
    </row>
    <row r="11" spans="1:18" ht="33" customHeight="1" x14ac:dyDescent="0.25">
      <c r="A11" s="25" t="s">
        <v>19</v>
      </c>
      <c r="B11" s="26">
        <v>21.4</v>
      </c>
      <c r="C11" s="26">
        <v>22.6</v>
      </c>
      <c r="D11" s="14">
        <f t="shared" si="0"/>
        <v>1.2000000000000028</v>
      </c>
      <c r="E11" s="27">
        <v>23.3</v>
      </c>
      <c r="F11" s="27">
        <v>31.6</v>
      </c>
      <c r="G11" s="16">
        <f t="shared" si="1"/>
        <v>8.3000000000000007</v>
      </c>
      <c r="H11" s="17">
        <f t="shared" si="2"/>
        <v>9.5000000000000036</v>
      </c>
      <c r="I11" s="28">
        <v>24.6</v>
      </c>
      <c r="J11" s="28">
        <v>23.5</v>
      </c>
      <c r="K11" s="19">
        <f t="shared" si="3"/>
        <v>-1.1000000000000014</v>
      </c>
      <c r="L11" s="17">
        <f t="shared" si="4"/>
        <v>8.4000000000000021</v>
      </c>
      <c r="M11" s="29">
        <v>18.600000000000001</v>
      </c>
      <c r="N11" s="29">
        <v>20</v>
      </c>
      <c r="O11" s="21">
        <f t="shared" si="7"/>
        <v>1.3999999999999986</v>
      </c>
      <c r="P11" s="22">
        <f t="shared" si="5"/>
        <v>87.9</v>
      </c>
      <c r="Q11" s="23">
        <v>105.2</v>
      </c>
      <c r="R11" s="24">
        <f t="shared" si="6"/>
        <v>17.299999999999997</v>
      </c>
    </row>
    <row r="12" spans="1:18" ht="34.5" customHeight="1" x14ac:dyDescent="0.25">
      <c r="A12" s="25" t="s">
        <v>20</v>
      </c>
      <c r="B12" s="26">
        <v>0</v>
      </c>
      <c r="C12" s="26">
        <v>4</v>
      </c>
      <c r="D12" s="14">
        <f t="shared" si="0"/>
        <v>4</v>
      </c>
      <c r="E12" s="27">
        <v>35</v>
      </c>
      <c r="F12" s="27">
        <v>37.200000000000003</v>
      </c>
      <c r="G12" s="16">
        <f t="shared" si="1"/>
        <v>2.2000000000000028</v>
      </c>
      <c r="H12" s="17">
        <f t="shared" si="2"/>
        <v>6.2000000000000028</v>
      </c>
      <c r="I12" s="28">
        <v>51.4</v>
      </c>
      <c r="J12" s="28">
        <v>61</v>
      </c>
      <c r="K12" s="19">
        <f t="shared" si="3"/>
        <v>9.6000000000000014</v>
      </c>
      <c r="L12" s="17">
        <f t="shared" si="4"/>
        <v>15.800000000000004</v>
      </c>
      <c r="M12" s="29">
        <v>64</v>
      </c>
      <c r="N12" s="29">
        <v>14.9</v>
      </c>
      <c r="O12" s="21">
        <f t="shared" si="7"/>
        <v>-49.1</v>
      </c>
      <c r="P12" s="22">
        <f t="shared" si="5"/>
        <v>150.4</v>
      </c>
      <c r="Q12" s="23">
        <v>135.9</v>
      </c>
      <c r="R12" s="24">
        <f t="shared" si="6"/>
        <v>-14.5</v>
      </c>
    </row>
    <row r="13" spans="1:18" ht="37.5" customHeight="1" thickBot="1" x14ac:dyDescent="0.3">
      <c r="A13" s="25" t="s">
        <v>21</v>
      </c>
      <c r="B13" s="26">
        <v>24.9</v>
      </c>
      <c r="C13" s="26">
        <v>38.200000000000003</v>
      </c>
      <c r="D13" s="14">
        <f t="shared" si="0"/>
        <v>13.300000000000004</v>
      </c>
      <c r="E13" s="27">
        <v>58</v>
      </c>
      <c r="F13" s="27">
        <v>31.6</v>
      </c>
      <c r="G13" s="16">
        <f t="shared" si="1"/>
        <v>-26.4</v>
      </c>
      <c r="H13" s="17">
        <f t="shared" si="2"/>
        <v>-13.099999999999994</v>
      </c>
      <c r="I13" s="28">
        <v>66</v>
      </c>
      <c r="J13" s="28">
        <v>60</v>
      </c>
      <c r="K13" s="19">
        <f t="shared" si="3"/>
        <v>-6</v>
      </c>
      <c r="L13" s="17">
        <f t="shared" si="4"/>
        <v>-19.099999999999994</v>
      </c>
      <c r="M13" s="29">
        <v>47</v>
      </c>
      <c r="N13" s="29">
        <v>39.799999999999997</v>
      </c>
      <c r="O13" s="21">
        <f t="shared" si="7"/>
        <v>-7.2000000000000028</v>
      </c>
      <c r="P13" s="22">
        <f t="shared" si="5"/>
        <v>195.9</v>
      </c>
      <c r="Q13" s="23">
        <v>196.8</v>
      </c>
      <c r="R13" s="24">
        <f t="shared" si="6"/>
        <v>0.90000000000000568</v>
      </c>
    </row>
    <row r="14" spans="1:18" ht="42" customHeight="1" thickBot="1" x14ac:dyDescent="0.3">
      <c r="A14" s="36" t="s">
        <v>22</v>
      </c>
      <c r="B14" s="37">
        <f>B7+B8+B9+B10+B11+B12+B13</f>
        <v>120.27000000000001</v>
      </c>
      <c r="C14" s="38">
        <f>C7+C8+C9+C10+C11+C12+C13</f>
        <v>125.10000000000001</v>
      </c>
      <c r="D14" s="39">
        <f t="shared" si="0"/>
        <v>4.8299999999999983</v>
      </c>
      <c r="E14" s="40">
        <f>E7+E8+E9+E10+E11+E12+E13</f>
        <v>192.51999999999998</v>
      </c>
      <c r="F14" s="41">
        <f>F7+F8+F9+F10+F11+F12+F13</f>
        <v>180.4</v>
      </c>
      <c r="G14" s="42">
        <f t="shared" si="1"/>
        <v>-12.119999999999976</v>
      </c>
      <c r="H14" s="43">
        <f t="shared" si="2"/>
        <v>-7.2899999999999778</v>
      </c>
      <c r="I14" s="44">
        <f>I7+I8+I9+I10+I11+I12+I13</f>
        <v>213.8</v>
      </c>
      <c r="J14" s="45">
        <f>J7+J8+J9+J10+J11+J12+J13</f>
        <v>221.8</v>
      </c>
      <c r="K14" s="46">
        <f t="shared" si="3"/>
        <v>8</v>
      </c>
      <c r="L14" s="47">
        <f t="shared" si="4"/>
        <v>0.71000000000002217</v>
      </c>
      <c r="M14" s="48">
        <f>M7+M8+M9+M10+M11+M12+M13</f>
        <v>210.2</v>
      </c>
      <c r="N14" s="29">
        <f>N7+N8+N9+N10+N11+N12+N13</f>
        <v>155.10000000000002</v>
      </c>
      <c r="O14" s="21">
        <f t="shared" si="7"/>
        <v>-55.099999999999966</v>
      </c>
      <c r="P14" s="49">
        <f t="shared" si="5"/>
        <v>736.79</v>
      </c>
      <c r="Q14" s="50">
        <f t="shared" si="5"/>
        <v>682.4</v>
      </c>
      <c r="R14" s="51">
        <f t="shared" si="6"/>
        <v>-54.389999999999986</v>
      </c>
    </row>
    <row r="16" spans="1:18" ht="17.25" x14ac:dyDescent="0.25">
      <c r="A16" s="88" t="s">
        <v>32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8" spans="1:14" ht="34.5" customHeight="1" x14ac:dyDescent="0.25">
      <c r="A18" s="90" t="s">
        <v>18</v>
      </c>
      <c r="B18" s="91"/>
      <c r="C18" s="92">
        <f>Q10</f>
        <v>214.07</v>
      </c>
      <c r="D18" s="67"/>
    </row>
    <row r="19" spans="1:14" ht="32.25" customHeight="1" x14ac:dyDescent="0.25">
      <c r="A19" s="93" t="s">
        <v>19</v>
      </c>
      <c r="B19" s="94"/>
      <c r="C19" s="92">
        <f>Q11</f>
        <v>105.2</v>
      </c>
      <c r="D19" s="67"/>
      <c r="N19" s="52"/>
    </row>
    <row r="20" spans="1:14" ht="25.5" customHeight="1" x14ac:dyDescent="0.25">
      <c r="A20" s="53"/>
      <c r="B20" s="54" t="s">
        <v>23</v>
      </c>
      <c r="C20" s="55">
        <f>C18+C19</f>
        <v>319.27</v>
      </c>
      <c r="D20" s="55"/>
    </row>
    <row r="21" spans="1:14" ht="29.25" customHeight="1" x14ac:dyDescent="0.3">
      <c r="A21" s="97" t="s">
        <v>24</v>
      </c>
      <c r="B21" s="98"/>
      <c r="C21" s="99">
        <v>1630</v>
      </c>
      <c r="D21" s="99"/>
    </row>
    <row r="22" spans="1:14" ht="27.75" customHeight="1" x14ac:dyDescent="0.25">
      <c r="A22" s="97" t="s">
        <v>25</v>
      </c>
      <c r="B22" s="98"/>
      <c r="C22" s="100">
        <v>195.9</v>
      </c>
      <c r="D22" s="100"/>
    </row>
    <row r="23" spans="1:14" ht="27.75" customHeight="1" x14ac:dyDescent="0.25">
      <c r="A23" s="97" t="s">
        <v>26</v>
      </c>
      <c r="B23" s="98"/>
      <c r="C23" s="100" t="s">
        <v>33</v>
      </c>
      <c r="D23" s="100"/>
    </row>
    <row r="24" spans="1:14" ht="27.75" customHeight="1" x14ac:dyDescent="0.25">
      <c r="A24" s="95" t="s">
        <v>34</v>
      </c>
      <c r="B24" s="96"/>
      <c r="C24" s="67">
        <v>35.9</v>
      </c>
      <c r="D24" s="67"/>
    </row>
  </sheetData>
  <mergeCells count="23">
    <mergeCell ref="A24:B24"/>
    <mergeCell ref="C24:D24"/>
    <mergeCell ref="A21:B21"/>
    <mergeCell ref="C21:D21"/>
    <mergeCell ref="A22:B22"/>
    <mergeCell ref="C22:D22"/>
    <mergeCell ref="A23:B23"/>
    <mergeCell ref="C23:D23"/>
    <mergeCell ref="C20:D20"/>
    <mergeCell ref="A3:O4"/>
    <mergeCell ref="P3:R5"/>
    <mergeCell ref="A5:A6"/>
    <mergeCell ref="B5:D5"/>
    <mergeCell ref="E5:G5"/>
    <mergeCell ref="H5:H6"/>
    <mergeCell ref="I5:K5"/>
    <mergeCell ref="L5:L6"/>
    <mergeCell ref="M5:O5"/>
    <mergeCell ref="A16:R16"/>
    <mergeCell ref="A18:B18"/>
    <mergeCell ref="C18:D18"/>
    <mergeCell ref="A19:B19"/>
    <mergeCell ref="C19:D19"/>
  </mergeCells>
  <pageMargins left="0.7" right="0.7" top="0.78740157499999996" bottom="0.78740157499999996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Adamková</dc:creator>
  <cp:lastModifiedBy>Anna Adámková, DiS.</cp:lastModifiedBy>
  <cp:lastPrinted>2025-08-20T14:25:02Z</cp:lastPrinted>
  <dcterms:created xsi:type="dcterms:W3CDTF">2024-04-26T08:35:41Z</dcterms:created>
  <dcterms:modified xsi:type="dcterms:W3CDTF">2026-02-13T06:54:34Z</dcterms:modified>
</cp:coreProperties>
</file>